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<sst xmlns="http://schemas.openxmlformats.org/spreadsheetml/2006/main" count="19" uniqueCount="19">
  <si>
    <t>حاسبة تكلفة الموظف</t>
  </si>
  <si>
    <t>الراتب الأساسي</t>
  </si>
  <si>
    <t>بدل السكن</t>
  </si>
  <si>
    <t>بدل النقل</t>
  </si>
  <si>
    <t>بدلات أخرى</t>
  </si>
  <si>
    <t>الإجمالي</t>
  </si>
  <si>
    <t>الصافي</t>
  </si>
  <si>
    <t>الجنسية</t>
  </si>
  <si>
    <t>التأمين الطبي</t>
  </si>
  <si>
    <t>نهاية الخدمة</t>
  </si>
  <si>
    <t>الإقامة</t>
  </si>
  <si>
    <t>رخصة العمل</t>
  </si>
  <si>
    <t>نقل الكفالة</t>
  </si>
  <si>
    <t>سعودي</t>
  </si>
  <si>
    <t>تأشيرة الخروج والعودة</t>
  </si>
  <si>
    <t>تذكرة السفر</t>
  </si>
  <si>
    <t>تكاليف أخرى</t>
  </si>
  <si>
    <t>تكلفة GOSI</t>
  </si>
  <si>
    <t>إجمالي التكلفة على الشركة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</si>
</sst>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rgb="FF000000"/>
      <name val="Calibri"/>
    </font>
    <font>
      <sz val="18.0"/>
      <color rgb="FFFFFFFF"/>
      <name val="&quot;Ara ES Nawar&quot;"/>
    </font>
    <font/>
    <font>
      <sz val="9.0"/>
      <color rgb="FFFFFFFF"/>
      <name val="&quot;JF Flat&quot;"/>
    </font>
    <font>
      <sz val="14.0"/>
      <color rgb="FF000000"/>
      <name val="&quot;Agency FB&quot;"/>
    </font>
    <font>
      <sz val="14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3300"/>
        <bgColor rgb="FF003300"/>
      </patternFill>
    </fill>
    <fill>
      <patternFill patternType="solid">
        <fgColor rgb="FFD5EAFF"/>
        <bgColor rgb="FFD5EAFF"/>
      </patternFill>
    </fill>
    <fill>
      <patternFill patternType="solid">
        <fgColor rgb="FF006666"/>
        <bgColor rgb="FF006666"/>
      </patternFill>
    </fill>
    <fill>
      <patternFill patternType="solid">
        <fgColor rgb="FF808000"/>
        <bgColor rgb="FF808000"/>
      </patternFill>
    </fill>
    <fill>
      <patternFill patternType="solid">
        <fgColor rgb="FF002060"/>
        <bgColor rgb="FF002060"/>
      </patternFill>
    </fill>
  </fills>
  <borders count="14">
    <border/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right style="thin">
        <color rgb="FFA5A5A5"/>
      </right>
    </border>
    <border>
      <left style="thin">
        <color rgb="FFA5A5A5"/>
      </left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readingOrder="0" shrinkToFit="0" wrapText="0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3" fontId="1" numFmtId="0" xfId="0" applyAlignment="1" applyBorder="1" applyFill="1" applyFont="1">
      <alignment shrinkToFit="0" vertical="bottom" wrapText="0"/>
    </xf>
    <xf borderId="0" fillId="3" fontId="1" numFmtId="0" xfId="0" applyAlignment="1" applyFont="1">
      <alignment shrinkToFit="0" vertical="bottom" wrapText="0"/>
    </xf>
    <xf borderId="8" fillId="3" fontId="1" numFmtId="0" xfId="0" applyAlignment="1" applyBorder="1" applyFont="1">
      <alignment shrinkToFit="0" vertical="bottom" wrapText="0"/>
    </xf>
    <xf borderId="9" fillId="4" fontId="4" numFmtId="0" xfId="0" applyAlignment="1" applyBorder="1" applyFill="1" applyFont="1">
      <alignment horizontal="center" shrinkToFit="0" wrapText="0"/>
    </xf>
    <xf borderId="9" fillId="4" fontId="4" numFmtId="0" xfId="0" applyAlignment="1" applyBorder="1" applyFont="1">
      <alignment horizontal="center" readingOrder="0" shrinkToFit="0" wrapText="0"/>
    </xf>
    <xf borderId="10" fillId="0" fontId="5" numFmtId="3" xfId="0" applyAlignment="1" applyBorder="1" applyFont="1" applyNumberFormat="1">
      <alignment horizontal="center" readingOrder="0" shrinkToFit="0" wrapText="0"/>
    </xf>
    <xf borderId="10" fillId="0" fontId="5" numFmtId="0" xfId="0" applyAlignment="1" applyBorder="1" applyFont="1">
      <alignment horizontal="center" readingOrder="0" shrinkToFit="0" wrapText="0"/>
    </xf>
    <xf borderId="9" fillId="5" fontId="4" numFmtId="0" xfId="0" applyAlignment="1" applyBorder="1" applyFill="1" applyFont="1">
      <alignment horizontal="center" readingOrder="0" shrinkToFit="0" wrapText="0"/>
    </xf>
    <xf borderId="10" fillId="0" fontId="5" numFmtId="0" xfId="0" applyAlignment="1" applyBorder="1" applyFont="1">
      <alignment horizontal="center" readingOrder="0" shrinkToFit="0" wrapText="0"/>
    </xf>
    <xf borderId="9" fillId="5" fontId="4" numFmtId="0" xfId="0" applyAlignment="1" applyBorder="1" applyFont="1">
      <alignment horizontal="center" readingOrder="0"/>
    </xf>
    <xf borderId="0" fillId="6" fontId="4" numFmtId="0" xfId="0" applyAlignment="1" applyFill="1" applyFont="1">
      <alignment horizontal="center" readingOrder="0" shrinkToFit="0" wrapText="0"/>
    </xf>
    <xf borderId="7" fillId="0" fontId="3" numFmtId="0" xfId="0" applyBorder="1" applyFont="1"/>
    <xf borderId="11" fillId="0" fontId="6" numFmtId="3" xfId="0" applyAlignment="1" applyBorder="1" applyFont="1" applyNumberFormat="1">
      <alignment horizontal="center" readingOrder="0" shrinkToFit="0" wrapText="0"/>
    </xf>
    <xf borderId="12" fillId="0" fontId="3" numFmtId="0" xfId="0" applyBorder="1" applyFont="1"/>
    <xf borderId="13" fillId="0" fontId="3" numFmtId="0" xfId="0" applyBorder="1" applyFont="1"/>
    <xf borderId="6" fillId="3" fontId="1" numFmtId="0" xfId="0" applyAlignment="1" applyBorder="1" applyFont="1">
      <alignment shrinkToFit="0" vertical="bottom" wrapText="0"/>
    </xf>
    <xf borderId="5" fillId="3" fontId="1" numFmtId="0" xfId="0" applyAlignment="1" applyBorder="1" applyFont="1">
      <alignment shrinkToFit="0" vertical="bottom" wrapText="0"/>
    </xf>
    <xf borderId="4" fillId="3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</row>
    <row r="3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1"/>
    </row>
    <row r="4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"/>
    </row>
    <row r="5">
      <c r="A5" s="1"/>
      <c r="B5" s="8"/>
      <c r="C5" s="11" t="s">
        <v>1</v>
      </c>
      <c r="D5" s="9"/>
      <c r="E5" s="12" t="s">
        <v>2</v>
      </c>
      <c r="F5" s="9"/>
      <c r="G5" s="12" t="s">
        <v>3</v>
      </c>
      <c r="H5" s="9"/>
      <c r="I5" s="12" t="s">
        <v>4</v>
      </c>
      <c r="J5" s="9"/>
      <c r="K5" s="12" t="s">
        <v>5</v>
      </c>
      <c r="L5" s="9"/>
      <c r="M5" s="12" t="s">
        <v>6</v>
      </c>
      <c r="N5" s="10"/>
      <c r="O5" s="1"/>
    </row>
    <row r="6">
      <c r="A6" s="1"/>
      <c r="B6" s="8"/>
      <c r="C6" s="13">
        <v>14815.0</v>
      </c>
      <c r="D6" s="9"/>
      <c r="E6" s="13">
        <f>C6*0.25</f>
        <v>3703.75</v>
      </c>
      <c r="F6" s="9"/>
      <c r="G6" s="13">
        <f>C6*0.1</f>
        <v>1481.5</v>
      </c>
      <c r="H6" s="9"/>
      <c r="I6" s="14">
        <v>0.0</v>
      </c>
      <c r="J6" s="9"/>
      <c r="K6" s="13">
        <f>C6+E6+G6</f>
        <v>20000.25</v>
      </c>
      <c r="L6" s="9"/>
      <c r="M6" s="13">
        <f>IF(C10="غير سعودي",K6,(K6-((C6+E6)*0.1)))</f>
        <v>18148.375</v>
      </c>
      <c r="N6" s="10"/>
      <c r="O6" s="1"/>
    </row>
    <row r="7">
      <c r="A7" s="1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"/>
    </row>
    <row r="8">
      <c r="A8" s="1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"/>
    </row>
    <row r="9">
      <c r="A9" s="1"/>
      <c r="B9" s="8"/>
      <c r="C9" s="15" t="s">
        <v>7</v>
      </c>
      <c r="D9" s="9"/>
      <c r="E9" s="15" t="s">
        <v>8</v>
      </c>
      <c r="F9" s="9"/>
      <c r="G9" s="15" t="s">
        <v>9</v>
      </c>
      <c r="H9" s="9"/>
      <c r="I9" s="15" t="s">
        <v>10</v>
      </c>
      <c r="J9" s="9"/>
      <c r="K9" s="15" t="s">
        <v>11</v>
      </c>
      <c r="L9" s="9"/>
      <c r="M9" s="15" t="s">
        <v>12</v>
      </c>
      <c r="N9" s="10"/>
      <c r="O9" s="1"/>
    </row>
    <row r="10">
      <c r="A10" s="1"/>
      <c r="B10" s="8"/>
      <c r="C10" s="16" t="s">
        <v>13</v>
      </c>
      <c r="D10" s="9"/>
      <c r="E10" s="14">
        <f>1800/12</f>
        <v>150</v>
      </c>
      <c r="F10" s="9"/>
      <c r="G10" s="14">
        <f>(K6/2)/12</f>
        <v>833.34375</v>
      </c>
      <c r="H10" s="9"/>
      <c r="I10" s="14">
        <f>IF(C10="غير سعودي",650/12,0)</f>
        <v>0</v>
      </c>
      <c r="J10" s="9"/>
      <c r="K10" s="14">
        <f>IF(C10="غير سعودي",800,0)</f>
        <v>0</v>
      </c>
      <c r="L10" s="9"/>
      <c r="M10" s="14">
        <f>IF(C10="غير سعودي",2000/12,0)</f>
        <v>0</v>
      </c>
      <c r="N10" s="10"/>
      <c r="O10" s="1"/>
    </row>
    <row r="11">
      <c r="A11" s="1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O11" s="1"/>
    </row>
    <row r="12">
      <c r="A12" s="1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1"/>
    </row>
    <row r="13">
      <c r="A13" s="1"/>
      <c r="B13" s="8"/>
      <c r="C13" s="17" t="s">
        <v>14</v>
      </c>
      <c r="D13" s="9"/>
      <c r="E13" s="15" t="s">
        <v>15</v>
      </c>
      <c r="F13" s="9"/>
      <c r="G13" s="15" t="s">
        <v>16</v>
      </c>
      <c r="H13" s="9"/>
      <c r="I13" s="15" t="s">
        <v>17</v>
      </c>
      <c r="J13" s="9"/>
      <c r="K13" s="18" t="s">
        <v>18</v>
      </c>
      <c r="M13" s="19"/>
      <c r="N13" s="10"/>
      <c r="O13" s="1"/>
    </row>
    <row r="14">
      <c r="A14" s="1"/>
      <c r="B14" s="8"/>
      <c r="C14" s="14">
        <f>IF(C10="غير سعودي",200/12,0)</f>
        <v>0</v>
      </c>
      <c r="D14" s="9"/>
      <c r="E14" s="14">
        <f>IF(C10="غير سعودي",2500/12,0)</f>
        <v>0</v>
      </c>
      <c r="F14" s="9"/>
      <c r="G14" s="14">
        <v>0.0</v>
      </c>
      <c r="H14" s="9"/>
      <c r="I14" s="13">
        <f>IF(C10="غير سعودي",(C6+E6)*0.02,(C6+E6)*0.12)</f>
        <v>2222.25</v>
      </c>
      <c r="J14" s="9"/>
      <c r="K14" s="20">
        <f>K6+I14+E10+G10+I10+K10+M10+C14+E14+G14</f>
        <v>23205.84375</v>
      </c>
      <c r="L14" s="21"/>
      <c r="M14" s="22"/>
      <c r="N14" s="10"/>
      <c r="O14" s="1"/>
    </row>
    <row r="15">
      <c r="A15" s="1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mergeCells count="3">
    <mergeCell ref="B2:N3"/>
    <mergeCell ref="K13:M13"/>
    <mergeCell ref="K14:M14"/>
  </mergeCells>
  <drawing r:id="rId1"/>
</worksheet>
</file>